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12"/>
  <workbookPr/>
  <mc:AlternateContent xmlns:mc="http://schemas.openxmlformats.org/markup-compatibility/2006">
    <mc:Choice Requires="x15">
      <x15ac:absPath xmlns:x15ac="http://schemas.microsoft.com/office/spreadsheetml/2010/11/ac" url="https://dlsltd.sharepoint.com/sites/B21/Shared Documents/General/"/>
    </mc:Choice>
  </mc:AlternateContent>
  <xr:revisionPtr revIDLastSave="41" documentId="13_ncr:1_{8615F9CE-07E8-4C04-B5D2-567DA7B6088A}" xr6:coauthVersionLast="47" xr6:coauthVersionMax="47" xr10:uidLastSave="{758053D7-D13B-4625-8567-81630410928E}"/>
  <bookViews>
    <workbookView xWindow="-120" yWindow="-120" windowWidth="38640" windowHeight="21240" tabRatio="1000" xr2:uid="{00000000-000D-0000-FFFF-FFFF00000000}"/>
  </bookViews>
  <sheets>
    <sheet name="Shipping Form" sheetId="1" r:id="rId1"/>
    <sheet name="Instructions" sheetId="4" r:id="rId2"/>
    <sheet name="Shipping Label" sheetId="3" r:id="rId3"/>
  </sheets>
  <definedNames>
    <definedName name="BufferR">#REF!</definedName>
    <definedName name="CC">'Shipping Form'!#REF!</definedName>
    <definedName name="Column">#REF!</definedName>
    <definedName name="Columns">#REF!</definedName>
    <definedName name="Columns1">#REF!</definedName>
    <definedName name="_xlnm.Print_Area" localSheetId="2">'Shipping Label'!$A$1:$A$48</definedName>
  </definedNames>
  <calcPr calcId="191028"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 xmlns:loext="http://schemas.libreoffice.org/" uri="{7626C862-2A13-11E5-B345-FEFF819CDC9F}">
      <loext:extCalcPr stringRefSyntax="ExcelA1"/>
    </ext>
  </extLst>
</workbook>
</file>

<file path=xl/calcChain.xml><?xml version="1.0" encoding="utf-8"?>
<calcChain xmlns="http://schemas.openxmlformats.org/spreadsheetml/2006/main">
  <c r="B18" i="1" l="1"/>
  <c r="B32" i="1"/>
  <c r="B31" i="1"/>
  <c r="B30" i="1"/>
  <c r="B29" i="1"/>
  <c r="B28" i="1"/>
  <c r="B27" i="1"/>
  <c r="B26" i="1"/>
  <c r="B25" i="1"/>
  <c r="B20" i="1"/>
  <c r="B19" i="1"/>
  <c r="B17" i="1"/>
  <c r="B16" i="1"/>
  <c r="B15" i="1"/>
  <c r="B14" i="1"/>
  <c r="B13" i="1"/>
  <c r="G3" i="1" a="1"/>
  <c r="G3" i="1"/>
  <c r="E12" i="1"/>
  <c r="A13" i="3"/>
  <c r="A10" i="3"/>
  <c r="A9" i="3"/>
  <c r="A2" i="3"/>
  <c r="E20" i="1"/>
  <c r="E19" i="1"/>
  <c r="E18" i="1"/>
  <c r="E17" i="1"/>
  <c r="E16" i="1"/>
  <c r="E15" i="1"/>
  <c r="E14" i="1"/>
  <c r="E13" i="1"/>
  <c r="A4" i="4"/>
  <c r="D23" i="4"/>
  <c r="D26" i="4"/>
  <c r="D24" i="4"/>
  <c r="D2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<sst xmlns="http://schemas.openxmlformats.org/spreadsheetml/2006/main" count="94" uniqueCount="86">
  <si>
    <r>
      <t xml:space="preserve">Please use one Shipping Form sheet per mail in holder. 
</t>
    </r>
    <r>
      <rPr>
        <sz val="18"/>
        <color rgb="FF000000"/>
        <rFont val="Calibri"/>
        <family val="2"/>
      </rPr>
      <t>For multiple holders you should duplicate the Shipping Form sheet (right click on the Shipping Form worksheet tab, choose "Move or Copy", check the "make a copy" option and select the Shipping Form sheet from the list). See the instructions tab for more information and instructions. When you have finished, print out the Shipping Label sheet for labelling your parcel. Some of the cells have help boxes associated that you will get by clicking. Cells in red generally need to be filled in and check that the content is sensible.</t>
    </r>
  </si>
  <si>
    <t>B21 SAXS Mail In</t>
  </si>
  <si>
    <t xml:space="preserve">Visit ID: </t>
  </si>
  <si>
    <t>enter your visit ID</t>
  </si>
  <si>
    <t>Holder ID:</t>
  </si>
  <si>
    <t>SAXS-</t>
  </si>
  <si>
    <t>Name:</t>
  </si>
  <si>
    <t>enter your name</t>
  </si>
  <si>
    <t xml:space="preserve">Contact e-mail:  </t>
  </si>
  <si>
    <t>enter your email</t>
  </si>
  <si>
    <t xml:space="preserve">Contact Phone (Optional): </t>
  </si>
  <si>
    <t>enter a contact number</t>
  </si>
  <si>
    <t>Local Contact</t>
  </si>
  <si>
    <t>CHOOSE A LOCAL CONTACT</t>
  </si>
  <si>
    <t>Storage Temperature</t>
  </si>
  <si>
    <t>-80°C</t>
  </si>
  <si>
    <t>HPLC Mode</t>
  </si>
  <si>
    <t>Holder ID</t>
  </si>
  <si>
    <t>Sample position</t>
  </si>
  <si>
    <t>Unique sample name</t>
  </si>
  <si>
    <t>Flow rate (ml/min)</t>
  </si>
  <si>
    <t>Buffer identifier and pH</t>
  </si>
  <si>
    <t>Concentration (mg/ml)</t>
  </si>
  <si>
    <t>Volume (ul)</t>
  </si>
  <si>
    <t>Please select one column from the list</t>
  </si>
  <si>
    <t>Notes</t>
  </si>
  <si>
    <t>B21-00001</t>
  </si>
  <si>
    <t>1/A</t>
  </si>
  <si>
    <t>my_sample_1</t>
  </si>
  <si>
    <t>Shodex KW-403</t>
  </si>
  <si>
    <t>8/H</t>
  </si>
  <si>
    <t>Batch Mode</t>
  </si>
  <si>
    <t>Sample Name</t>
  </si>
  <si>
    <t>Buffer (True/False/In P9)</t>
  </si>
  <si>
    <t>Buffer</t>
  </si>
  <si>
    <t>Concentration</t>
  </si>
  <si>
    <t>Volume (must be more than 25ul)</t>
  </si>
  <si>
    <t>Molecular Weight (kDa)</t>
  </si>
  <si>
    <t>my_buffer_1</t>
  </si>
  <si>
    <t>Mail-in Instructions</t>
  </si>
  <si>
    <t>Mail-in samples MUST be sent to the beamline in our bar-coded sample holders, to get holders for your experiment please contact your local contact by email (contact details below) letting them know how many samples you have to send and a mailing address to send the holders to. The sample holders have space for 8x 200 ul PCR tubes in a strip plus a 1.5 ml tube that is typically used to contain a matching buffer for batch mode experiments. Tubes can be most easily removed by pushing them up from underneath with a finger. Holes in the side of the holder are for standing the PCR strip up in to make pipetting easier. The shipping form contains all of the information that beamline staff need to measure your samples in the way that is appropriate, please fill out all of the relevant fields to avoid delays on the day of your beamtime. Please print off the shipping label from the Shipping Label workbook of this document and attach it to your package or copy the information from there to your own label or courier shipping docket.</t>
  </si>
  <si>
    <t>When samples arrive on site and before they are taken to the beamline for data collection you can choose for your samples to be stored at:</t>
  </si>
  <si>
    <t>4°C</t>
  </si>
  <si>
    <t>Room Temp</t>
  </si>
  <si>
    <t>BATCH mode sample requirements</t>
  </si>
  <si>
    <r>
      <t xml:space="preserve">Batch mode samples are loaded directly from the PCR tubes to the sample cell for measurement, samples take around 2 minutes each to run and this method allows SAXS measurements with well defined sample contents that is suitable for systematically changing parameters or ligand concentrations and studying the effects. In batch mode it is relatively hard to assess polydispersity, there is often small amounts of aggregate in the sample and there is often buffer mismatched and this makes batch mode less suitable for measuring data that will be used for modelling. 
Samples should be </t>
    </r>
    <r>
      <rPr>
        <b/>
        <sz val="14"/>
        <color rgb="FF000000"/>
        <rFont val="Calibri"/>
        <family val="2"/>
      </rPr>
      <t>between 35 and 100 ul each</t>
    </r>
    <r>
      <rPr>
        <sz val="14"/>
        <color rgb="FF000000"/>
        <rFont val="Calibri"/>
        <family val="2"/>
        <charset val="1"/>
      </rPr>
      <t>. It is typical to do</t>
    </r>
    <r>
      <rPr>
        <b/>
        <sz val="14"/>
        <color rgb="FF000000"/>
        <rFont val="Calibri"/>
        <family val="2"/>
      </rPr>
      <t xml:space="preserve"> a serial dilution from 2 -&gt; 0.1 mg/ml </t>
    </r>
    <r>
      <rPr>
        <sz val="14"/>
        <color rgb="FF000000"/>
        <rFont val="Calibri"/>
        <family val="2"/>
        <charset val="1"/>
      </rPr>
      <t xml:space="preserve">this is a rough guide and will vary from sample to sample. It is critically important that each batch mode sample come with at least </t>
    </r>
    <r>
      <rPr>
        <b/>
        <sz val="14"/>
        <color rgb="FF000000"/>
        <rFont val="Calibri"/>
        <family val="2"/>
      </rPr>
      <t>100 ul of a well matched buffer</t>
    </r>
    <r>
      <rPr>
        <sz val="14"/>
        <color rgb="FF000000"/>
        <rFont val="Calibri"/>
        <family val="2"/>
        <charset val="1"/>
      </rPr>
      <t xml:space="preserve">, typically a dialysate, the flow through from a spin concentrator or some eluent from the last sizing column of the purification process. </t>
    </r>
  </si>
  <si>
    <t>SEC mode sample requirements</t>
  </si>
  <si>
    <t>SEC-SAXS mode allows a good assessment of polydispersity across an elution peak, removes aggregate from samples at the time of measurement and come with a built in accurate buffer blank. Data from SEC-SAXS is typically of a higher quality and more suited to model against. In SEC-SAXS mode it is harder to control parameters such as protein or ligand concentration and measurement times are longer, around 35 minutes per sample, making this mode less appropriate for screening parameters. 
SEC-SAXS samples are diluted as the elute through the sizing column and so sample concentrations should be higher. We typically use 50 μl samples at somewhere between 2 and 10 mg/ml. You should supply 5x or 10x running buffer stocks in 50 ml tubes. Unless a buffer component is very scarce or expensive please supply plenty of running buffer for HPLC pump washing and column equilibration as well as running samples. You will typically select from a range of columns that we keep at the beamline rather than supplying your own. The columns we have are:</t>
  </si>
  <si>
    <t>Columns</t>
  </si>
  <si>
    <t>Resolution range</t>
  </si>
  <si>
    <t>Size</t>
  </si>
  <si>
    <t>Flow rates (ml/min)</t>
  </si>
  <si>
    <t>Pressure limit</t>
  </si>
  <si>
    <t>column volume (ml)</t>
  </si>
  <si>
    <t>recommended (32mins)</t>
  </si>
  <si>
    <t>max rate</t>
  </si>
  <si>
    <t>Bar</t>
  </si>
  <si>
    <t>Shodex KW-402.5</t>
  </si>
  <si>
    <t>5-100 kDa</t>
  </si>
  <si>
    <t>10-700 kDa</t>
  </si>
  <si>
    <t>Shodex KW-404</t>
  </si>
  <si>
    <t>30 kDa - 4MDa</t>
  </si>
  <si>
    <t>Shodex KW-405</t>
  </si>
  <si>
    <t>40 kDa - 20 Mda</t>
  </si>
  <si>
    <t>Superdex 200 Increase 3.2</t>
  </si>
  <si>
    <t>10 kDa - 600 kDa</t>
  </si>
  <si>
    <t>Superose 6 Increase 3.2</t>
  </si>
  <si>
    <t>5 kDa - 5 Mda</t>
  </si>
  <si>
    <r>
      <t>*void volume is ~1/3</t>
    </r>
    <r>
      <rPr>
        <b/>
        <vertAlign val="superscript"/>
        <sz val="14"/>
        <color rgb="FF000000"/>
        <rFont val="Calibri"/>
        <family val="2"/>
      </rPr>
      <t>rd</t>
    </r>
    <r>
      <rPr>
        <b/>
        <sz val="14"/>
        <color rgb="FF000000"/>
        <rFont val="Calibri"/>
        <family val="2"/>
      </rPr>
      <t xml:space="preserve"> of column volume</t>
    </r>
  </si>
  <si>
    <t>Accessing your data after the experiment</t>
  </si>
  <si>
    <t xml:space="preserve">To access your data after the experiment please follow the instructions from the Diamond web site ( https://www.diamond.ac.uk/Users/Experiment-at-Diamond/IT-User-Guide/Not-at-DLS/Retrieve-data.html). Your experiment folder will contain: the raw images (.nxs and .h5 files) in the top level and a 'scanlist.csv' file linking the cryptic file names with the descriptive sample names. Subfolder 'hplc' contains traces from the HPLC, 'processed' contains .dat files for each image taken, 'processing' contains pipeline, calibration and mask nxs files used by Dawn for primary data reduction and a pypline subfolder that contains averaged and subtracted .dat files for batch mode experiments. You may find it useful to download only the scanlist file, the hplc, processed and processing folders and leave the large .nxs and .h5. </t>
  </si>
  <si>
    <t>Help and Support</t>
  </si>
  <si>
    <t>Should you need further assistance please contact your allocated local contact:</t>
  </si>
  <si>
    <t>Nathan Cowieson</t>
  </si>
  <si>
    <t>nathan.cowieson@diamond.ac.uk</t>
  </si>
  <si>
    <t>Katsuaki Inoue</t>
  </si>
  <si>
    <t>katsuaki.inoue@diamond.ac.uk</t>
  </si>
  <si>
    <t>Nikul Khunti</t>
  </si>
  <si>
    <t>nikul.khunti@diamond.ac.uk</t>
  </si>
  <si>
    <t>Charlotte Edwards-Gayle</t>
  </si>
  <si>
    <t>charlotte.edwards-gayle@diamond.ac.uk</t>
  </si>
  <si>
    <t>Diamond Light Source Ltd</t>
  </si>
  <si>
    <t>Harwell Science and Innovation Campus</t>
  </si>
  <si>
    <t>Didcot</t>
  </si>
  <si>
    <t>Oxfordshire</t>
  </si>
  <si>
    <t>OX11 0DE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</si>
</sst>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0">
    <font>
      <sz val="11"/>
      <color rgb="FF000000"/>
      <name val="Calibri"/>
      <family val="2"/>
      <charset val="1"/>
    </font>
    <font>
      <b/>
      <sz val="20"/>
      <color rgb="FF000000"/>
      <name val="Calibri"/>
      <family val="2"/>
    </font>
    <font>
      <sz val="14"/>
      <color rgb="FF000000"/>
      <name val="Calibri"/>
      <family val="2"/>
      <charset val="1"/>
    </font>
    <font>
      <b/>
      <u/>
      <sz val="20"/>
      <color rgb="FF000000"/>
      <name val="Calibri"/>
      <family val="2"/>
    </font>
    <font>
      <b/>
      <sz val="14"/>
      <color rgb="FF000000"/>
      <name val="Calibri"/>
      <family val="2"/>
    </font>
    <font>
      <b/>
      <sz val="14"/>
      <color rgb="FFFFFFFF"/>
      <name val="Calibri"/>
      <family val="2"/>
      <charset val="1"/>
    </font>
    <font>
      <b/>
      <sz val="14"/>
      <color theme="0"/>
      <name val="Calibri"/>
      <family val="2"/>
      <charset val="1"/>
    </font>
    <font>
      <b/>
      <vertAlign val="superscript"/>
      <sz val="14"/>
      <color rgb="FF000000"/>
      <name val="Calibri"/>
      <family val="2"/>
    </font>
    <font>
      <sz val="14"/>
      <color theme="1"/>
      <name val="Calibri"/>
      <family val="2"/>
      <charset val="1"/>
    </font>
    <font>
      <sz val="8"/>
      <name val="Calibri"/>
      <family val="2"/>
      <charset val="1"/>
    </font>
    <font>
      <u/>
      <sz val="20"/>
      <color rgb="FF000000"/>
      <name val="Calibri"/>
      <family val="2"/>
    </font>
    <font>
      <sz val="14"/>
      <color rgb="FF000000"/>
      <name val="Calibri"/>
      <family val="2"/>
    </font>
    <font>
      <b/>
      <sz val="12"/>
      <color rgb="FF000000"/>
      <name val="Calibri"/>
      <family val="2"/>
    </font>
    <font>
      <sz val="12"/>
      <color rgb="FF000000"/>
      <name val="Calibri"/>
      <family val="2"/>
    </font>
    <font>
      <sz val="12"/>
      <name val="Calibri"/>
      <family val="2"/>
    </font>
    <font>
      <sz val="16"/>
      <color rgb="FF000000"/>
      <name val="Calibri"/>
      <family val="2"/>
    </font>
    <font>
      <sz val="18"/>
      <color rgb="FF000000"/>
      <name val="Calibri"/>
      <family val="2"/>
    </font>
    <font>
      <sz val="18"/>
      <name val="Calibri"/>
      <family val="2"/>
    </font>
    <font>
      <b/>
      <sz val="18"/>
      <color rgb="FF000000"/>
      <name val="Calibri"/>
      <family val="2"/>
    </font>
    <font>
      <b/>
      <sz val="16"/>
      <color rgb="FF000000"/>
      <name val="Calibri"/>
      <family val="2"/>
    </font>
  </fonts>
  <fills count="9">
    <fill>
      <patternFill patternType="none"/>
    </fill>
    <fill>
      <patternFill patternType="gray125"/>
    </fill>
    <fill>
      <patternFill patternType="solid">
        <fgColor rgb="FF00B050"/>
        <bgColor rgb="FF008080"/>
      </patternFill>
    </fill>
    <fill>
      <patternFill patternType="solid">
        <fgColor rgb="FF4F81BD"/>
        <bgColor rgb="FF808080"/>
      </patternFill>
    </fill>
    <fill>
      <patternFill patternType="solid">
        <fgColor rgb="FFFFC000"/>
        <bgColor rgb="FFFF9900"/>
      </patternFill>
    </fill>
    <fill>
      <patternFill patternType="solid">
        <fgColor rgb="FF4F81BD"/>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9" tint="0.59999389629810485"/>
        <bgColor indexed="64"/>
      </patternFill>
    </fill>
  </fills>
  <borders count="38">
    <border>
      <left/>
      <right/>
      <top/>
      <bottom/>
      <diagonal/>
    </border>
    <border>
      <left/>
      <right/>
      <top/>
      <bottom style="thick">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medium">
        <color rgb="FF4F81BD"/>
      </left>
      <right/>
      <top style="medium">
        <color rgb="FF4F81BD"/>
      </top>
      <bottom/>
      <diagonal/>
    </border>
    <border>
      <left/>
      <right/>
      <top style="medium">
        <color rgb="FF4F81BD"/>
      </top>
      <bottom/>
      <diagonal/>
    </border>
    <border>
      <left/>
      <right style="medium">
        <color rgb="FF4F81BD"/>
      </right>
      <top style="medium">
        <color rgb="FF4F81BD"/>
      </top>
      <bottom/>
      <diagonal/>
    </border>
    <border>
      <left style="thick">
        <color auto="1"/>
      </left>
      <right/>
      <top/>
      <bottom style="thick">
        <color auto="1"/>
      </bottom>
      <diagonal/>
    </border>
    <border>
      <left/>
      <right style="thick">
        <color auto="1"/>
      </right>
      <top/>
      <bottom style="thick">
        <color auto="1"/>
      </bottom>
      <diagonal/>
    </border>
    <border>
      <left style="medium">
        <color rgb="FF4F81BD"/>
      </left>
      <right style="medium">
        <color rgb="FF4F81BD"/>
      </right>
      <top style="medium">
        <color rgb="FF4F81BD"/>
      </top>
      <bottom/>
      <diagonal/>
    </border>
    <border>
      <left/>
      <right/>
      <top style="thin">
        <color rgb="FF4F81BD"/>
      </top>
      <bottom/>
      <diagonal/>
    </border>
    <border>
      <left/>
      <right/>
      <top/>
      <bottom style="medium">
        <color rgb="FF4F81BD"/>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bottom style="medium">
        <color theme="1"/>
      </bottom>
      <diagonal/>
    </border>
    <border>
      <left/>
      <right style="medium">
        <color theme="1"/>
      </right>
      <top/>
      <bottom/>
      <diagonal/>
    </border>
    <border>
      <left style="thin">
        <color theme="1"/>
      </left>
      <right style="thin">
        <color theme="1"/>
      </right>
      <top style="thin">
        <color theme="1"/>
      </top>
      <bottom style="thin">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thin">
        <color theme="1"/>
      </left>
      <right style="medium">
        <color theme="1"/>
      </right>
      <top style="thin">
        <color theme="1"/>
      </top>
      <bottom style="thin">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style="thin">
        <color theme="1"/>
      </left>
      <right style="thin">
        <color theme="1"/>
      </right>
      <top/>
      <bottom style="thin">
        <color theme="1"/>
      </bottom>
      <diagonal/>
    </border>
    <border>
      <left style="thin">
        <color theme="1"/>
      </left>
      <right style="medium">
        <color theme="1"/>
      </right>
      <top/>
      <bottom style="thin">
        <color theme="1"/>
      </bottom>
      <diagonal/>
    </border>
    <border>
      <left/>
      <right style="thin">
        <color theme="1"/>
      </right>
      <top style="thin">
        <color theme="1"/>
      </top>
      <bottom style="thin">
        <color theme="1"/>
      </bottom>
      <diagonal/>
    </border>
    <border>
      <left/>
      <right style="thin">
        <color theme="1"/>
      </right>
      <top style="thin">
        <color theme="1"/>
      </top>
      <bottom style="medium">
        <color theme="1"/>
      </bottom>
      <diagonal/>
    </border>
    <border>
      <left/>
      <right/>
      <top/>
      <bottom style="thin">
        <color theme="1"/>
      </bottom>
      <diagonal/>
    </border>
    <border>
      <left style="medium">
        <color theme="1"/>
      </left>
      <right/>
      <top style="thin">
        <color theme="1"/>
      </top>
      <bottom style="thin">
        <color theme="1"/>
      </bottom>
      <diagonal/>
    </border>
    <border>
      <left/>
      <right/>
      <top style="thin">
        <color theme="1"/>
      </top>
      <bottom style="thin">
        <color theme="1"/>
      </bottom>
      <diagonal/>
    </border>
    <border>
      <left/>
      <right style="thin">
        <color theme="1"/>
      </right>
      <top/>
      <bottom style="thin">
        <color theme="1"/>
      </bottom>
      <diagonal/>
    </border>
    <border>
      <left style="medium">
        <color theme="1"/>
      </left>
      <right/>
      <top/>
      <bottom style="thin">
        <color theme="1"/>
      </bottom>
      <diagonal/>
    </border>
    <border>
      <left style="medium">
        <color theme="1"/>
      </left>
      <right/>
      <top style="thin">
        <color theme="1"/>
      </top>
      <bottom style="medium">
        <color theme="1"/>
      </bottom>
      <diagonal/>
    </border>
    <border>
      <left/>
      <right/>
      <top style="thin">
        <color theme="1"/>
      </top>
      <bottom style="medium">
        <color theme="1"/>
      </bottom>
      <diagonal/>
    </border>
    <border>
      <left style="medium">
        <color theme="1"/>
      </left>
      <right/>
      <top/>
      <bottom/>
      <diagonal/>
    </border>
  </borders>
  <cellStyleXfs count="1">
    <xf numFmtId="0" fontId="0" fillId="0" borderId="0"/>
  </cellStyleXfs>
  <cellXfs count="89">
    <xf numFmtId="0" fontId="0" fillId="0" borderId="0" xfId="0"/>
    <xf numFmtId="0" fontId="5" fillId="3" borderId="7" xfId="0" applyFont="1" applyFill="1" applyBorder="1" applyAlignment="1">
      <alignment horizontal="right" vertical="center" wrapText="1"/>
    </xf>
    <xf numFmtId="0" fontId="6" fillId="5" borderId="12" xfId="0" applyFont="1" applyFill="1" applyBorder="1" applyAlignment="1">
      <alignment horizontal="center"/>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4" fillId="0" borderId="13" xfId="0" applyFont="1" applyBorder="1" applyAlignment="1">
      <alignment horizontal="right" vertical="center" wrapText="1"/>
    </xf>
    <xf numFmtId="0" fontId="2" fillId="0" borderId="13" xfId="0" applyFont="1" applyBorder="1"/>
    <xf numFmtId="0" fontId="4" fillId="0" borderId="0" xfId="0" applyFont="1" applyAlignment="1">
      <alignment horizontal="right" vertical="center" wrapText="1"/>
    </xf>
    <xf numFmtId="0" fontId="4" fillId="0" borderId="0" xfId="0" applyFont="1" applyAlignment="1">
      <alignment horizontal="center"/>
    </xf>
    <xf numFmtId="0" fontId="4" fillId="0" borderId="13" xfId="0" applyFont="1" applyBorder="1" applyAlignment="1">
      <alignment horizontal="center" vertical="center" wrapText="1"/>
    </xf>
    <xf numFmtId="0" fontId="4" fillId="0" borderId="0" xfId="0" applyFont="1" applyAlignment="1">
      <alignment horizontal="center" vertical="center" wrapText="1"/>
    </xf>
    <xf numFmtId="0" fontId="2" fillId="0" borderId="0" xfId="0" applyFont="1"/>
    <xf numFmtId="0" fontId="8" fillId="0" borderId="0" xfId="0" applyFont="1"/>
    <xf numFmtId="0" fontId="2" fillId="6" borderId="0" xfId="0" applyFont="1" applyFill="1" applyAlignment="1">
      <alignment vertical="top" wrapText="1"/>
    </xf>
    <xf numFmtId="0" fontId="2" fillId="7" borderId="0" xfId="0" applyFont="1" applyFill="1" applyAlignment="1">
      <alignment vertical="top" wrapText="1"/>
    </xf>
    <xf numFmtId="0" fontId="2" fillId="8" borderId="0" xfId="0" applyFont="1" applyFill="1" applyAlignment="1">
      <alignment vertical="top" wrapText="1"/>
    </xf>
    <xf numFmtId="0" fontId="2" fillId="0" borderId="0" xfId="0" applyFont="1" applyAlignment="1">
      <alignment vertical="top" wrapText="1"/>
    </xf>
    <xf numFmtId="0" fontId="13" fillId="0" borderId="0" xfId="0" applyFont="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6" fillId="0" borderId="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4"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6" fillId="0" borderId="0" xfId="0" applyFont="1" applyAlignment="1" applyProtection="1">
      <alignment horizontal="center" vertical="center"/>
      <protection locked="0"/>
    </xf>
    <xf numFmtId="0" fontId="16" fillId="0" borderId="6"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7" fillId="0" borderId="11" xfId="0" applyFont="1" applyBorder="1" applyAlignment="1" applyProtection="1">
      <alignment horizontal="center" vertical="center" wrapText="1"/>
      <protection locked="0"/>
    </xf>
    <xf numFmtId="0" fontId="14" fillId="0" borderId="0" xfId="0" applyFont="1" applyAlignment="1" applyProtection="1">
      <alignment horizontal="center" vertical="center" wrapText="1"/>
      <protection locked="0"/>
    </xf>
    <xf numFmtId="0" fontId="16" fillId="2" borderId="0" xfId="0" applyFont="1" applyFill="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4" borderId="0" xfId="0" applyFont="1" applyFill="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6" fillId="0" borderId="3" xfId="0" applyFont="1" applyBorder="1" applyAlignment="1">
      <alignment horizontal="center" vertical="center" wrapText="1"/>
    </xf>
    <xf numFmtId="0" fontId="16" fillId="0" borderId="0" xfId="0" applyFont="1" applyAlignment="1">
      <alignment horizontal="center" vertical="center" wrapText="1"/>
    </xf>
    <xf numFmtId="0" fontId="17" fillId="0" borderId="1" xfId="0" applyFont="1" applyBorder="1" applyAlignment="1">
      <alignment horizontal="center" vertical="center" wrapText="1"/>
    </xf>
    <xf numFmtId="0" fontId="0" fillId="0" borderId="0" xfId="0" applyProtection="1">
      <protection locked="0"/>
    </xf>
    <xf numFmtId="0" fontId="1" fillId="0" borderId="15" xfId="0" applyFont="1" applyBorder="1" applyProtection="1">
      <protection locked="0"/>
    </xf>
    <xf numFmtId="0" fontId="1" fillId="0" borderId="16" xfId="0" applyFont="1" applyBorder="1" applyProtection="1">
      <protection locked="0"/>
    </xf>
    <xf numFmtId="0" fontId="1" fillId="0" borderId="17" xfId="0" applyFont="1" applyBorder="1" applyProtection="1">
      <protection locked="0"/>
    </xf>
    <xf numFmtId="0" fontId="0" fillId="0" borderId="16" xfId="0" applyBorder="1" applyProtection="1">
      <protection locked="0"/>
    </xf>
    <xf numFmtId="0" fontId="2" fillId="0" borderId="16" xfId="0" applyFont="1" applyBorder="1" applyProtection="1">
      <protection locked="0"/>
    </xf>
    <xf numFmtId="0" fontId="2" fillId="0" borderId="17" xfId="0" applyFont="1" applyBorder="1" applyProtection="1">
      <protection locked="0"/>
    </xf>
    <xf numFmtId="0" fontId="2" fillId="0" borderId="0" xfId="0" applyFont="1" applyAlignment="1" applyProtection="1">
      <alignment wrapText="1"/>
      <protection locked="0"/>
    </xf>
    <xf numFmtId="0" fontId="16" fillId="4" borderId="1" xfId="0" applyFont="1" applyFill="1" applyBorder="1" applyAlignment="1" applyProtection="1">
      <alignment horizontal="center" vertical="center" wrapText="1"/>
      <protection locked="0"/>
    </xf>
    <xf numFmtId="0" fontId="15" fillId="0" borderId="20"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15" fillId="0" borderId="22" xfId="0" applyFont="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5" fillId="0" borderId="34"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15" fillId="0" borderId="3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7" xfId="0" applyFont="1" applyBorder="1" applyAlignment="1" applyProtection="1">
      <alignment horizontal="center" vertical="center" wrapText="1"/>
      <protection locked="0"/>
    </xf>
    <xf numFmtId="0" fontId="15" fillId="0" borderId="28" xfId="0" applyFont="1" applyBorder="1" applyAlignment="1" applyProtection="1">
      <alignment horizontal="center" vertical="center" wrapText="1"/>
      <protection locked="0"/>
    </xf>
    <xf numFmtId="0" fontId="15" fillId="0" borderId="19" xfId="0" applyFont="1" applyBorder="1" applyAlignment="1" applyProtection="1">
      <alignment horizontal="center" vertical="center" wrapText="1"/>
      <protection locked="0"/>
    </xf>
    <xf numFmtId="0" fontId="15" fillId="0" borderId="23" xfId="0" applyFont="1" applyBorder="1" applyAlignment="1" applyProtection="1">
      <alignment horizontal="center" vertical="center" wrapText="1"/>
      <protection locked="0"/>
    </xf>
    <xf numFmtId="0" fontId="15" fillId="0" borderId="28"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164" fontId="15" fillId="0" borderId="0" xfId="0" applyNumberFormat="1" applyFont="1" applyAlignment="1" applyProtection="1">
      <alignment horizontal="center" vertical="center"/>
      <protection locked="0"/>
    </xf>
    <xf numFmtId="164" fontId="15" fillId="0" borderId="18" xfId="0" applyNumberFormat="1" applyFont="1" applyBorder="1" applyAlignment="1" applyProtection="1">
      <alignment horizontal="center" vertical="center"/>
      <protection locked="0"/>
    </xf>
    <xf numFmtId="0" fontId="15" fillId="0" borderId="35" xfId="0" applyFont="1" applyBorder="1" applyAlignment="1">
      <alignment horizontal="center" vertical="center"/>
    </xf>
    <xf numFmtId="0" fontId="15" fillId="0" borderId="36" xfId="0" applyFont="1" applyBorder="1" applyAlignment="1">
      <alignment horizontal="center" vertical="center"/>
    </xf>
    <xf numFmtId="0" fontId="15" fillId="0" borderId="29" xfId="0" applyFont="1" applyBorder="1" applyAlignment="1" applyProtection="1">
      <alignment horizontal="center" vertical="center"/>
      <protection locked="0"/>
    </xf>
    <xf numFmtId="0" fontId="15" fillId="0" borderId="24" xfId="0" applyFont="1" applyBorder="1" applyAlignment="1" applyProtection="1">
      <alignment horizontal="center" vertical="center"/>
      <protection locked="0"/>
    </xf>
    <xf numFmtId="0" fontId="15" fillId="0" borderId="25" xfId="0" applyFont="1" applyBorder="1" applyAlignment="1" applyProtection="1">
      <alignment horizontal="center" vertical="center"/>
      <protection locked="0"/>
    </xf>
    <xf numFmtId="0" fontId="18" fillId="0" borderId="0" xfId="0" applyFont="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9" fillId="0" borderId="37" xfId="0" applyFont="1" applyBorder="1" applyAlignment="1" applyProtection="1">
      <alignment horizontal="center" vertical="center" wrapText="1"/>
      <protection locked="0"/>
    </xf>
    <xf numFmtId="0" fontId="15" fillId="0" borderId="0" xfId="0" applyFont="1" applyAlignment="1" applyProtection="1">
      <alignment horizontal="center" vertical="center" wrapText="1"/>
      <protection locked="0"/>
    </xf>
    <xf numFmtId="0" fontId="2" fillId="0" borderId="0" xfId="0" applyFont="1" applyAlignment="1">
      <alignment vertical="top" wrapText="1"/>
    </xf>
    <xf numFmtId="0" fontId="0" fillId="0" borderId="0" xfId="0" applyAlignment="1">
      <alignment vertical="top" wrapText="1"/>
    </xf>
    <xf numFmtId="0" fontId="4" fillId="0" borderId="14" xfId="0" applyFont="1" applyBorder="1" applyAlignment="1">
      <alignment vertical="center" wrapText="1"/>
    </xf>
    <xf numFmtId="0" fontId="2" fillId="0" borderId="0" xfId="0" applyFont="1" applyAlignment="1">
      <alignment wrapText="1"/>
    </xf>
    <xf numFmtId="0" fontId="3" fillId="0" borderId="8" xfId="0" applyFont="1" applyBorder="1" applyAlignment="1">
      <alignment vertical="center" wrapText="1"/>
    </xf>
    <xf numFmtId="0" fontId="3" fillId="0" borderId="0" xfId="0" applyFont="1" applyAlignment="1"/>
    <xf numFmtId="0" fontId="4" fillId="0" borderId="14" xfId="0" applyFont="1" applyBorder="1" applyAlignment="1"/>
    <xf numFmtId="0" fontId="10" fillId="0" borderId="8" xfId="0" applyFont="1" applyBorder="1" applyAlignment="1"/>
    <xf numFmtId="0" fontId="2" fillId="0" borderId="0" xfId="0" applyFont="1" applyAlignment="1"/>
    <xf numFmtId="0" fontId="0" fillId="0" borderId="0" xfId="0" applyAlignment="1"/>
    <xf numFmtId="0" fontId="8" fillId="0" borderId="0" xfId="0" applyFont="1" applyAlignment="1"/>
  </cellXfs>
  <cellStyles count="1">
    <cellStyle name="Normal" xfId="0" builtinId="0"/>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000"/>
      <rgbColor rgb="FFFF9900"/>
      <rgbColor rgb="FFFF6600"/>
      <rgbColor rgb="FF4F81BD"/>
      <rgbColor rgb="FF969696"/>
      <rgbColor rgb="FF003366"/>
      <rgbColor rgb="FF00B050"/>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4F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35"/>
  <sheetViews>
    <sheetView tabSelected="1" zoomScale="80" zoomScaleNormal="80" zoomScalePageLayoutView="80" workbookViewId="0">
      <pane xSplit="33165" activePane="topRight"/>
      <selection pane="topRight" activeCell="B11" sqref="B11"/>
      <selection activeCell="F26" sqref="F26"/>
    </sheetView>
  </sheetViews>
  <sheetFormatPr defaultColWidth="9.140625" defaultRowHeight="15.75"/>
  <cols>
    <col min="1" max="1" width="9.140625" style="17"/>
    <col min="2" max="3" width="20.7109375" style="17" customWidth="1"/>
    <col min="4" max="4" width="35.85546875" style="17" customWidth="1"/>
    <col min="5" max="5" width="27.28515625" style="17" customWidth="1"/>
    <col min="6" max="6" width="36.42578125" style="17" customWidth="1"/>
    <col min="7" max="8" width="20.7109375" style="17" customWidth="1"/>
    <col min="9" max="9" width="25.28515625" style="17" customWidth="1"/>
    <col min="10" max="10" width="109.140625" style="17" customWidth="1"/>
    <col min="11" max="16384" width="9.140625" style="17"/>
  </cols>
  <sheetData>
    <row r="1" spans="1:10" ht="97.7" customHeight="1" thickBot="1">
      <c r="A1" s="74" t="s">
        <v>0</v>
      </c>
      <c r="B1" s="75"/>
      <c r="C1" s="75"/>
      <c r="D1" s="75"/>
      <c r="E1" s="75"/>
      <c r="F1" s="75"/>
      <c r="G1" s="75"/>
      <c r="H1" s="75"/>
      <c r="I1" s="75"/>
      <c r="J1" s="75"/>
    </row>
    <row r="2" spans="1:10" ht="20.100000000000001" customHeight="1">
      <c r="B2" s="48" t="s">
        <v>1</v>
      </c>
      <c r="C2" s="49"/>
      <c r="D2" s="49"/>
      <c r="E2" s="49"/>
      <c r="F2" s="50"/>
    </row>
    <row r="3" spans="1:10" ht="20.100000000000001" customHeight="1">
      <c r="B3" s="52" t="s">
        <v>2</v>
      </c>
      <c r="C3" s="53"/>
      <c r="D3" s="58" t="s">
        <v>3</v>
      </c>
      <c r="E3" s="59"/>
      <c r="F3" s="60"/>
      <c r="G3" s="76" t="str" cm="1">
        <f t="array" ref="G3">_xlfn.SINGLE(IF(COUNTIF(D3,{"sw*","sm*","nt*","mx*","in*","cm*","sp*"})=1,"VALID VISIT ID","Visit IDs should take the form i.e. mx12346-6"))</f>
        <v>Visit IDs should take the form i.e. mx12346-6</v>
      </c>
      <c r="H3" s="77"/>
      <c r="I3" s="77"/>
    </row>
    <row r="4" spans="1:10" ht="20.100000000000001" customHeight="1">
      <c r="B4" s="54" t="s">
        <v>4</v>
      </c>
      <c r="C4" s="55"/>
      <c r="D4" s="18" t="s">
        <v>5</v>
      </c>
      <c r="E4" s="67">
        <v>1</v>
      </c>
      <c r="F4" s="68"/>
      <c r="G4" s="19"/>
    </row>
    <row r="5" spans="1:10" ht="20.100000000000001" customHeight="1">
      <c r="B5" s="56" t="s">
        <v>6</v>
      </c>
      <c r="C5" s="57"/>
      <c r="D5" s="64" t="s">
        <v>7</v>
      </c>
      <c r="E5" s="65"/>
      <c r="F5" s="66"/>
      <c r="G5" s="19"/>
    </row>
    <row r="6" spans="1:10" ht="20.100000000000001" customHeight="1">
      <c r="B6" s="54" t="s">
        <v>8</v>
      </c>
      <c r="C6" s="55"/>
      <c r="D6" s="61" t="s">
        <v>9</v>
      </c>
      <c r="E6" s="62"/>
      <c r="F6" s="63"/>
    </row>
    <row r="7" spans="1:10" ht="33.950000000000003" customHeight="1">
      <c r="B7" s="56" t="s">
        <v>10</v>
      </c>
      <c r="C7" s="57"/>
      <c r="D7" s="61" t="s">
        <v>11</v>
      </c>
      <c r="E7" s="62"/>
      <c r="F7" s="63"/>
    </row>
    <row r="8" spans="1:10" ht="20.100000000000001" customHeight="1">
      <c r="B8" s="56" t="s">
        <v>12</v>
      </c>
      <c r="C8" s="57"/>
      <c r="D8" s="61" t="s">
        <v>13</v>
      </c>
      <c r="E8" s="62"/>
      <c r="F8" s="63"/>
    </row>
    <row r="9" spans="1:10" ht="21.75" thickBot="1">
      <c r="B9" s="69" t="s">
        <v>14</v>
      </c>
      <c r="C9" s="70"/>
      <c r="D9" s="71" t="s">
        <v>15</v>
      </c>
      <c r="E9" s="72"/>
      <c r="F9" s="73"/>
    </row>
    <row r="10" spans="1:10" ht="18.75" customHeight="1" thickBot="1">
      <c r="B10" s="51" t="s">
        <v>16</v>
      </c>
      <c r="C10" s="51"/>
      <c r="D10" s="51"/>
      <c r="E10" s="51"/>
      <c r="F10" s="51"/>
      <c r="G10" s="51"/>
      <c r="H10" s="51"/>
      <c r="I10" s="51"/>
      <c r="J10" s="51"/>
    </row>
    <row r="11" spans="1:10" ht="78.75" customHeight="1" thickTop="1">
      <c r="B11" s="20" t="s">
        <v>17</v>
      </c>
      <c r="C11" s="36" t="s">
        <v>18</v>
      </c>
      <c r="D11" s="21" t="s">
        <v>19</v>
      </c>
      <c r="E11" s="21" t="s">
        <v>20</v>
      </c>
      <c r="F11" s="21" t="s">
        <v>21</v>
      </c>
      <c r="G11" s="21" t="s">
        <v>22</v>
      </c>
      <c r="H11" s="21" t="s">
        <v>23</v>
      </c>
      <c r="I11" s="22" t="s">
        <v>24</v>
      </c>
      <c r="J11" s="23" t="s">
        <v>25</v>
      </c>
    </row>
    <row r="12" spans="1:10" ht="45" customHeight="1">
      <c r="B12" s="24" t="s">
        <v>26</v>
      </c>
      <c r="C12" s="37" t="s">
        <v>27</v>
      </c>
      <c r="D12" s="22" t="s">
        <v>28</v>
      </c>
      <c r="E12" s="22">
        <f>VLOOKUP(I12,Instructions!$A$12:$D$17,4,0)</f>
        <v>0.16</v>
      </c>
      <c r="F12" s="22"/>
      <c r="G12" s="22">
        <v>10</v>
      </c>
      <c r="H12" s="22">
        <v>55</v>
      </c>
      <c r="I12" s="25" t="s">
        <v>29</v>
      </c>
      <c r="J12" s="26"/>
    </row>
    <row r="13" spans="1:10" ht="45" customHeight="1">
      <c r="B13" s="24" t="str">
        <f>B12</f>
        <v>B21-00001</v>
      </c>
      <c r="C13" s="37">
        <v>2</v>
      </c>
      <c r="D13" s="22"/>
      <c r="E13" s="22" t="e">
        <f>VLOOKUP(I13,Instructions!$A$12:$D$17,4,0)</f>
        <v>#N/A</v>
      </c>
      <c r="F13" s="22"/>
      <c r="G13" s="22"/>
      <c r="H13" s="22"/>
      <c r="I13" s="22"/>
      <c r="J13" s="26"/>
    </row>
    <row r="14" spans="1:10" ht="45" customHeight="1">
      <c r="B14" s="24" t="str">
        <f>B12</f>
        <v>B21-00001</v>
      </c>
      <c r="C14" s="37">
        <v>3</v>
      </c>
      <c r="D14" s="22"/>
      <c r="E14" s="22" t="e">
        <f>VLOOKUP(I14,Instructions!$A$12:$D$17,4,0)</f>
        <v>#N/A</v>
      </c>
      <c r="F14" s="22"/>
      <c r="G14" s="22"/>
      <c r="H14" s="22"/>
      <c r="I14" s="22"/>
      <c r="J14" s="26"/>
    </row>
    <row r="15" spans="1:10" ht="45" customHeight="1">
      <c r="B15" s="24" t="str">
        <f>B12</f>
        <v>B21-00001</v>
      </c>
      <c r="C15" s="37">
        <v>4</v>
      </c>
      <c r="D15" s="22"/>
      <c r="E15" s="22" t="e">
        <f>VLOOKUP(I15,Instructions!$A$12:$D$17,4,0)</f>
        <v>#N/A</v>
      </c>
      <c r="F15" s="22"/>
      <c r="G15" s="22"/>
      <c r="H15" s="22"/>
      <c r="I15" s="22"/>
      <c r="J15" s="26"/>
    </row>
    <row r="16" spans="1:10" ht="45" customHeight="1">
      <c r="B16" s="24" t="str">
        <f>B12</f>
        <v>B21-00001</v>
      </c>
      <c r="C16" s="37">
        <v>5</v>
      </c>
      <c r="D16" s="22"/>
      <c r="E16" s="22" t="e">
        <f>VLOOKUP(I16,Instructions!$A$12:$D$17,4,0)</f>
        <v>#N/A</v>
      </c>
      <c r="F16" s="22"/>
      <c r="G16" s="22"/>
      <c r="H16" s="22"/>
      <c r="I16" s="22"/>
      <c r="J16" s="26"/>
    </row>
    <row r="17" spans="2:11" ht="45" customHeight="1">
      <c r="B17" s="24" t="str">
        <f>B12</f>
        <v>B21-00001</v>
      </c>
      <c r="C17" s="37">
        <v>6</v>
      </c>
      <c r="D17" s="22"/>
      <c r="E17" s="22" t="e">
        <f>VLOOKUP(I17,Instructions!$A$12:$D$17,4,0)</f>
        <v>#N/A</v>
      </c>
      <c r="F17" s="22"/>
      <c r="G17" s="22"/>
      <c r="H17" s="22"/>
      <c r="I17" s="22"/>
      <c r="J17" s="26"/>
    </row>
    <row r="18" spans="2:11" ht="45" customHeight="1">
      <c r="B18" s="24" t="str">
        <f>B12</f>
        <v>B21-00001</v>
      </c>
      <c r="C18" s="37">
        <v>7</v>
      </c>
      <c r="D18" s="22"/>
      <c r="E18" s="22" t="e">
        <f>VLOOKUP(I18,Instructions!$A$12:$D$17,4,0)</f>
        <v>#N/A</v>
      </c>
      <c r="F18" s="22"/>
      <c r="G18" s="22"/>
      <c r="H18" s="22"/>
      <c r="I18" s="22"/>
      <c r="J18" s="26"/>
    </row>
    <row r="19" spans="2:11" ht="45" customHeight="1">
      <c r="B19" s="24" t="str">
        <f>B12</f>
        <v>B21-00001</v>
      </c>
      <c r="C19" s="37" t="s">
        <v>30</v>
      </c>
      <c r="D19" s="22"/>
      <c r="E19" s="22" t="e">
        <f>VLOOKUP(I19,Instructions!$A$12:$D$17,4,0)</f>
        <v>#N/A</v>
      </c>
      <c r="F19" s="22"/>
      <c r="G19" s="22"/>
      <c r="H19" s="22"/>
      <c r="I19" s="22"/>
      <c r="J19" s="26"/>
    </row>
    <row r="20" spans="2:11" s="30" customFormat="1" ht="45" customHeight="1">
      <c r="B20" s="24" t="str">
        <f>B12</f>
        <v>B21-00001</v>
      </c>
      <c r="C20" s="38">
        <v>9</v>
      </c>
      <c r="D20" s="27"/>
      <c r="E20" s="28" t="e">
        <f>VLOOKUP(I20,Instructions!$A$12:$D$17,4,0)</f>
        <v>#N/A</v>
      </c>
      <c r="F20" s="27"/>
      <c r="G20" s="27"/>
      <c r="H20" s="27"/>
      <c r="I20" s="27"/>
      <c r="J20" s="29"/>
    </row>
    <row r="21" spans="2:11" ht="23.25">
      <c r="B21" s="31"/>
      <c r="C21" s="31"/>
      <c r="D21" s="31"/>
      <c r="E21" s="31"/>
      <c r="F21" s="31"/>
      <c r="G21" s="31"/>
      <c r="H21" s="31"/>
      <c r="I21" s="31"/>
      <c r="J21" s="31"/>
    </row>
    <row r="22" spans="2:11" ht="22.5" customHeight="1" thickBot="1">
      <c r="B22" s="47" t="s">
        <v>31</v>
      </c>
      <c r="C22" s="47"/>
      <c r="D22" s="47"/>
      <c r="E22" s="47"/>
      <c r="F22" s="47"/>
      <c r="G22" s="47"/>
      <c r="H22" s="47"/>
      <c r="I22" s="47"/>
      <c r="J22" s="47"/>
    </row>
    <row r="23" spans="2:11" ht="70.5" customHeight="1" thickTop="1">
      <c r="B23" s="20" t="s">
        <v>17</v>
      </c>
      <c r="C23" s="37" t="s">
        <v>18</v>
      </c>
      <c r="D23" s="22" t="s">
        <v>32</v>
      </c>
      <c r="E23" s="22" t="s">
        <v>33</v>
      </c>
      <c r="F23" s="22" t="s">
        <v>34</v>
      </c>
      <c r="G23" s="22" t="s">
        <v>35</v>
      </c>
      <c r="H23" s="22" t="s">
        <v>36</v>
      </c>
      <c r="I23" s="22" t="s">
        <v>37</v>
      </c>
      <c r="J23" s="26" t="s">
        <v>25</v>
      </c>
    </row>
    <row r="24" spans="2:11" ht="45" customHeight="1">
      <c r="B24" s="24" t="s">
        <v>26</v>
      </c>
      <c r="C24" s="37" t="s">
        <v>27</v>
      </c>
      <c r="D24" s="22" t="s">
        <v>28</v>
      </c>
      <c r="E24" s="22" t="b">
        <v>0</v>
      </c>
      <c r="F24" s="22">
        <v>9</v>
      </c>
      <c r="G24" s="22"/>
      <c r="H24" s="22"/>
      <c r="I24" s="22"/>
      <c r="J24" s="22"/>
      <c r="K24" s="32"/>
    </row>
    <row r="25" spans="2:11" ht="45" customHeight="1">
      <c r="B25" s="24" t="str">
        <f>B12</f>
        <v>B21-00001</v>
      </c>
      <c r="C25" s="37">
        <v>2</v>
      </c>
      <c r="D25" s="22"/>
      <c r="E25" s="22"/>
      <c r="F25" s="22"/>
      <c r="G25" s="22"/>
      <c r="H25" s="22"/>
      <c r="I25" s="22"/>
      <c r="J25" s="22"/>
      <c r="K25" s="32"/>
    </row>
    <row r="26" spans="2:11" ht="45" customHeight="1">
      <c r="B26" s="24" t="str">
        <f>B24</f>
        <v>B21-00001</v>
      </c>
      <c r="C26" s="37">
        <v>3</v>
      </c>
      <c r="D26" s="22"/>
      <c r="E26" s="22"/>
      <c r="F26" s="22"/>
      <c r="G26" s="22"/>
      <c r="H26" s="22"/>
      <c r="I26" s="22"/>
      <c r="J26" s="22"/>
      <c r="K26" s="32"/>
    </row>
    <row r="27" spans="2:11" ht="45" customHeight="1">
      <c r="B27" s="24" t="str">
        <f>B24</f>
        <v>B21-00001</v>
      </c>
      <c r="C27" s="37">
        <v>4</v>
      </c>
      <c r="D27" s="22"/>
      <c r="E27" s="22"/>
      <c r="F27" s="22"/>
      <c r="G27" s="22"/>
      <c r="H27" s="22"/>
      <c r="I27" s="22"/>
      <c r="J27" s="22"/>
      <c r="K27" s="32"/>
    </row>
    <row r="28" spans="2:11" ht="45" customHeight="1">
      <c r="B28" s="24" t="str">
        <f>B24</f>
        <v>B21-00001</v>
      </c>
      <c r="C28" s="37">
        <v>5</v>
      </c>
      <c r="D28" s="22"/>
      <c r="E28" s="22"/>
      <c r="F28" s="22"/>
      <c r="G28" s="22"/>
      <c r="H28" s="22"/>
      <c r="I28" s="22"/>
      <c r="J28" s="22"/>
      <c r="K28" s="32"/>
    </row>
    <row r="29" spans="2:11" ht="45" customHeight="1">
      <c r="B29" s="24" t="str">
        <f>B24</f>
        <v>B21-00001</v>
      </c>
      <c r="C29" s="37">
        <v>6</v>
      </c>
      <c r="D29" s="22"/>
      <c r="E29" s="22"/>
      <c r="F29" s="22"/>
      <c r="G29" s="22"/>
      <c r="H29" s="22"/>
      <c r="I29" s="22"/>
      <c r="J29" s="22"/>
      <c r="K29" s="32"/>
    </row>
    <row r="30" spans="2:11" ht="45" customHeight="1">
      <c r="B30" s="24" t="str">
        <f>B24</f>
        <v>B21-00001</v>
      </c>
      <c r="C30" s="37">
        <v>7</v>
      </c>
      <c r="D30" s="22"/>
      <c r="E30" s="22"/>
      <c r="F30" s="22"/>
      <c r="G30" s="22"/>
      <c r="H30" s="22"/>
      <c r="I30" s="22"/>
      <c r="J30" s="22"/>
      <c r="K30" s="32"/>
    </row>
    <row r="31" spans="2:11" ht="45" customHeight="1">
      <c r="B31" s="24" t="str">
        <f>B24</f>
        <v>B21-00001</v>
      </c>
      <c r="C31" s="37" t="s">
        <v>30</v>
      </c>
      <c r="D31" s="22"/>
      <c r="E31" s="22"/>
      <c r="F31" s="22"/>
      <c r="G31" s="22"/>
      <c r="H31" s="22"/>
      <c r="I31" s="22"/>
      <c r="J31" s="22"/>
      <c r="K31" s="32"/>
    </row>
    <row r="32" spans="2:11" ht="45" customHeight="1" thickBot="1">
      <c r="B32" s="33" t="str">
        <f>B24</f>
        <v>B21-00001</v>
      </c>
      <c r="C32" s="38">
        <v>9</v>
      </c>
      <c r="D32" s="27" t="s">
        <v>38</v>
      </c>
      <c r="E32" s="28" t="b">
        <v>1</v>
      </c>
      <c r="F32" s="27"/>
      <c r="G32" s="27"/>
      <c r="H32" s="27"/>
      <c r="I32" s="27"/>
      <c r="J32" s="29"/>
    </row>
    <row r="33" spans="2:10" ht="24" thickTop="1">
      <c r="B33" s="34"/>
      <c r="C33" s="34"/>
      <c r="D33" s="34"/>
      <c r="E33" s="34"/>
      <c r="F33" s="34"/>
      <c r="G33" s="34"/>
      <c r="H33" s="34"/>
      <c r="I33" s="34"/>
      <c r="J33" s="34"/>
    </row>
    <row r="34" spans="2:10" ht="18.75">
      <c r="B34" s="35"/>
      <c r="C34" s="35"/>
      <c r="D34" s="35"/>
      <c r="E34" s="35"/>
      <c r="F34" s="35"/>
      <c r="G34" s="35"/>
      <c r="H34" s="35"/>
      <c r="I34" s="35"/>
      <c r="J34" s="35"/>
    </row>
    <row r="35" spans="2:10" ht="18.75">
      <c r="B35" s="35"/>
      <c r="C35" s="35"/>
      <c r="D35" s="35"/>
      <c r="E35" s="35"/>
      <c r="F35" s="35"/>
      <c r="G35" s="35"/>
      <c r="H35" s="35"/>
      <c r="I35" s="35"/>
      <c r="J35" s="35"/>
    </row>
  </sheetData>
  <sheetProtection sheet="1" objects="1" scenarios="1" selectLockedCells="1"/>
  <mergeCells count="19">
    <mergeCell ref="D9:F9"/>
    <mergeCell ref="A1:J1"/>
    <mergeCell ref="G3:I3"/>
    <mergeCell ref="B22:J22"/>
    <mergeCell ref="B2:F2"/>
    <mergeCell ref="B10:J10"/>
    <mergeCell ref="B3:C3"/>
    <mergeCell ref="B6:C6"/>
    <mergeCell ref="B7:C7"/>
    <mergeCell ref="D3:F3"/>
    <mergeCell ref="D6:F6"/>
    <mergeCell ref="D7:F7"/>
    <mergeCell ref="B8:C8"/>
    <mergeCell ref="D8:F8"/>
    <mergeCell ref="D5:F5"/>
    <mergeCell ref="B5:C5"/>
    <mergeCell ref="B4:C4"/>
    <mergeCell ref="E4:F4"/>
    <mergeCell ref="B9:C9"/>
  </mergeCells>
  <conditionalFormatting sqref="D3:F3">
    <cfRule type="expression" dxfId="22" priority="22">
      <formula>$G$3&lt;&gt;"VALID VISIT ID"</formula>
    </cfRule>
  </conditionalFormatting>
  <conditionalFormatting sqref="D6:F6">
    <cfRule type="expression" dxfId="21" priority="21">
      <formula>COUNTIF($D$6,"*@*")&lt;&gt;1</formula>
    </cfRule>
  </conditionalFormatting>
  <conditionalFormatting sqref="D5:F5">
    <cfRule type="expression" dxfId="20" priority="20">
      <formula>$D$5="enter your name"</formula>
    </cfRule>
  </conditionalFormatting>
  <conditionalFormatting sqref="E4:F4">
    <cfRule type="cellIs" dxfId="19" priority="19" operator="notBetween">
      <formula>1</formula>
      <formula>999</formula>
    </cfRule>
  </conditionalFormatting>
  <conditionalFormatting sqref="D12">
    <cfRule type="expression" dxfId="18" priority="18">
      <formula>COUNTIF(D12:$D$20,$D$12)&lt;&gt;1</formula>
    </cfRule>
  </conditionalFormatting>
  <conditionalFormatting sqref="D13">
    <cfRule type="expression" dxfId="17" priority="17">
      <formula>COUNTIF(D12:$D$20,$D$13)&lt;&gt;1</formula>
    </cfRule>
  </conditionalFormatting>
  <conditionalFormatting sqref="D14">
    <cfRule type="expression" dxfId="16" priority="16">
      <formula>COUNTIF(D12:$D$20,$D$14)&lt;&gt;1</formula>
    </cfRule>
  </conditionalFormatting>
  <conditionalFormatting sqref="D15">
    <cfRule type="expression" dxfId="15" priority="15">
      <formula>COUNTIF(D12:$D$20,$D$15)&lt;&gt;1</formula>
    </cfRule>
  </conditionalFormatting>
  <conditionalFormatting sqref="D16">
    <cfRule type="expression" dxfId="14" priority="14">
      <formula>COUNTIF(D12:$D$20,$D$16)&lt;&gt;1</formula>
    </cfRule>
  </conditionalFormatting>
  <conditionalFormatting sqref="D17">
    <cfRule type="expression" dxfId="13" priority="13">
      <formula>COUNTIF(D12:$D$20,$D$17)&lt;&gt;1</formula>
    </cfRule>
  </conditionalFormatting>
  <conditionalFormatting sqref="D18">
    <cfRule type="expression" dxfId="12" priority="12">
      <formula>COUNTIF(D12:$D$20,$D$18)&lt;&gt;1</formula>
    </cfRule>
  </conditionalFormatting>
  <conditionalFormatting sqref="D19">
    <cfRule type="expression" dxfId="11" priority="11">
      <formula>COUNTIF(D12:$D$20,$D$19)&lt;&gt;1</formula>
    </cfRule>
  </conditionalFormatting>
  <conditionalFormatting sqref="D20">
    <cfRule type="expression" dxfId="10" priority="10">
      <formula>COUNTIF(D12:$D$20,$D$20)&lt;&gt;1</formula>
    </cfRule>
  </conditionalFormatting>
  <conditionalFormatting sqref="D24">
    <cfRule type="expression" dxfId="9" priority="9">
      <formula>COUNTIF(D24:$D$32,$D$24)&lt;&gt;1</formula>
    </cfRule>
  </conditionalFormatting>
  <conditionalFormatting sqref="D25">
    <cfRule type="expression" dxfId="8" priority="8">
      <formula>COUNTIF(D24:$D$32,$D$25)&lt;&gt;1</formula>
    </cfRule>
  </conditionalFormatting>
  <conditionalFormatting sqref="D26">
    <cfRule type="expression" dxfId="7" priority="7">
      <formula>COUNTIF(D24:$D$32,$D$26)&lt;&gt;1</formula>
    </cfRule>
  </conditionalFormatting>
  <conditionalFormatting sqref="D27">
    <cfRule type="expression" dxfId="6" priority="6">
      <formula>COUNTIF(D24:$D$32,$D$27)&lt;&gt;1</formula>
    </cfRule>
  </conditionalFormatting>
  <conditionalFormatting sqref="D28">
    <cfRule type="expression" dxfId="5" priority="5">
      <formula>COUNTIF(D24:$D$32,$D$28)&lt;&gt;1</formula>
    </cfRule>
  </conditionalFormatting>
  <conditionalFormatting sqref="D29">
    <cfRule type="expression" dxfId="4" priority="4">
      <formula>COUNTIF(D24:$D$32,$D$29)&lt;&gt;1</formula>
    </cfRule>
  </conditionalFormatting>
  <conditionalFormatting sqref="D30">
    <cfRule type="expression" dxfId="3" priority="3">
      <formula>COUNTIF(D24:$D$32,$D$30)&lt;&gt;1</formula>
    </cfRule>
  </conditionalFormatting>
  <conditionalFormatting sqref="D31">
    <cfRule type="expression" dxfId="2" priority="2">
      <formula>COUNTIF(D24:$D$32,$D$31)&lt;&gt;1</formula>
    </cfRule>
  </conditionalFormatting>
  <conditionalFormatting sqref="D32">
    <cfRule type="expression" dxfId="1" priority="1">
      <formula>COUNTIF(D24:$D$32,$D$32)&lt;&gt;1</formula>
    </cfRule>
  </conditionalFormatting>
  <dataValidations count="8">
    <dataValidation type="list" allowBlank="1" showInputMessage="1" showErrorMessage="1" sqref="E24:E32" xr:uid="{00000000-0002-0000-0000-000000000000}">
      <formula1>BufferR</formula1>
      <formula2>0</formula2>
    </dataValidation>
    <dataValidation type="decimal" errorStyle="warning" allowBlank="1" showInputMessage="1" showErrorMessage="1" errorTitle="Volume Error" error="The volume of this sample is outside the range that we can accept." promptTitle="Volume" prompt="Volume of sample in ul, must be between 30 and 100 ul." sqref="H12:H19" xr:uid="{00000000-0002-0000-0000-000001000000}">
      <formula1>30</formula1>
      <formula2>100</formula2>
    </dataValidation>
    <dataValidation type="decimal" allowBlank="1" showInputMessage="1" showErrorMessage="1" promptTitle="Column flow rate" prompt="Will auto fill when you choose your column" sqref="E12:E20" xr:uid="{00000000-0002-0000-0000-000002000000}">
      <formula1>0.01</formula1>
      <formula2>0.5</formula2>
    </dataValidation>
    <dataValidation type="decimal" allowBlank="1" showInputMessage="1" showErrorMessage="1" promptTitle="Concentration" prompt="The concentration in mg/ml" sqref="G12:G20 G24:G32" xr:uid="{00000000-0002-0000-0000-000003000000}">
      <formula1>0</formula1>
      <formula2>1000</formula2>
    </dataValidation>
    <dataValidation type="whole" allowBlank="1" showInputMessage="1" showErrorMessage="1" promptTitle="Holder ID" prompt="Barcode from mail-in holder, should be in form SAXS-001" sqref="E4:F4" xr:uid="{00000000-0002-0000-0000-000004000000}">
      <formula1>0</formula1>
      <formula2>999</formula2>
    </dataValidation>
    <dataValidation type="whole" allowBlank="1" showInputMessage="1" showErrorMessage="1" promptTitle="Sample/Buffer volume" prompt="Must be a number between 0 and 2000 ul" sqref="H20 H32" xr:uid="{00000000-0002-0000-0000-000005000000}">
      <formula1>0</formula1>
      <formula2>2000</formula2>
    </dataValidation>
    <dataValidation type="decimal" errorStyle="warning" allowBlank="1" showInputMessage="1" showErrorMessage="1" errorTitle="Volume Error" error="We cannot measure this volume at the beamline" promptTitle="Sample volume" prompt="Should be between 25 and 100 ul" sqref="H24:H31" xr:uid="{00000000-0002-0000-0000-000006000000}">
      <formula1>25</formula1>
      <formula2>100</formula2>
    </dataValidation>
    <dataValidation type="whole" errorStyle="warning" allowBlank="1" showInputMessage="1" showErrorMessage="1" errorTitle="Buffer error" error="You need to choose a matching buffer from the positions in the holder" promptTitle="Buffer position" prompt="Should refer to one of the positions in the holder 1-9" sqref="F24:F31" xr:uid="{00000000-0002-0000-0000-000007000000}">
      <formula1>1</formula1>
      <formula2>9</formula2>
    </dataValidation>
  </dataValidations>
  <pageMargins left="0.25" right="0.25" top="0.75" bottom="0.75" header="0.3" footer="0.3"/>
  <pageSetup paperSize="9" scale="37" firstPageNumber="0" orientation="landscape" r:id="rId1"/>
  <extLst>
    <ext xmlns:x14="http://schemas.microsoft.com/office/spreadsheetml/2009/9/main" uri="{78C0D931-6437-407d-A8EE-F0AAD7539E65}">
      <x14:conditionalFormattings>
        <x14:conditionalFormatting xmlns:xm="http://schemas.microsoft.com/office/excel/2006/main">
          <x14:cfRule type="expression" priority="23" id="{D4E011AA-A519-0C43-98A4-02BB4D2EED3E}">
            <xm:f>COUNTIF(Instructions!$A$23:$A$26,$D$8:$F$8)=0</xm:f>
            <x14:dxf>
              <font>
                <color rgb="FF9C0006"/>
              </font>
              <fill>
                <patternFill>
                  <bgColor rgb="FFFFC7CE"/>
                </patternFill>
              </fill>
            </x14:dxf>
          </x14:cfRule>
          <xm:sqref>D8:F8</xm:sqref>
        </x14:conditionalFormatting>
      </x14:conditionalFormattings>
    </ext>
    <ext xmlns:x14="http://schemas.microsoft.com/office/spreadsheetml/2009/9/main" uri="{CCE6A557-97BC-4b89-ADB6-D9C93CAAB3DF}">
      <x14:dataValidations xmlns:xm="http://schemas.microsoft.com/office/excel/2006/main" count="3">
        <x14:dataValidation type="list" errorStyle="warning" allowBlank="1" showInputMessage="1" showErrorMessage="1" errorTitle="invalid local contact" error="Please use a valid local contact" xr:uid="{00000000-0002-0000-0000-000008000000}">
          <x14:formula1>
            <xm:f>Instructions!$A$23:$A$26</xm:f>
          </x14:formula1>
          <xm:sqref>D8:F8</xm:sqref>
        </x14:dataValidation>
        <x14:dataValidation type="list" errorStyle="warning" allowBlank="1" showInputMessage="1" showErrorMessage="1" errorTitle="Not a beamline column" error="You have chosen a column that is not available at the beamline." promptTitle="Choose from dropdown" prompt="Choose a beamline column from the dropdown or type in a column of your own. Column parameters are in the Instructions tab." xr:uid="{00000000-0002-0000-0000-000009000000}">
          <x14:formula1>
            <xm:f>Instructions!$A$12:$A$17</xm:f>
          </x14:formula1>
          <xm:sqref>I12:I20</xm:sqref>
        </x14:dataValidation>
        <x14:dataValidation type="list" errorStyle="warning" allowBlank="1" showInputMessage="1" showErrorMessage="1" errorTitle="Temperature error" error="We can't store samples at that temperature!" promptTitle="Storage Temperature" prompt="Choose from dropdown" xr:uid="{00000000-0002-0000-0000-00000A000000}">
          <x14:formula1>
            <xm:f>Instructions!$A$4:$C$4</xm:f>
          </x14:formula1>
          <xm:sqref>D9:F9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27"/>
  <sheetViews>
    <sheetView topLeftCell="A8" workbookViewId="0">
      <selection activeCell="D26" sqref="A8:F26"/>
    </sheetView>
  </sheetViews>
  <sheetFormatPr defaultColWidth="11.42578125" defaultRowHeight="15"/>
  <cols>
    <col min="1" max="6" width="31.140625" customWidth="1"/>
  </cols>
  <sheetData>
    <row r="1" spans="1:6" ht="26.25">
      <c r="A1" s="83" t="s">
        <v>39</v>
      </c>
      <c r="B1" s="83"/>
      <c r="C1" s="83"/>
      <c r="D1" s="83"/>
      <c r="E1" s="83"/>
      <c r="F1" s="83"/>
    </row>
    <row r="2" spans="1:6" ht="126" customHeight="1">
      <c r="A2" s="78" t="s">
        <v>40</v>
      </c>
      <c r="B2" s="78"/>
      <c r="C2" s="78"/>
      <c r="D2" s="78"/>
      <c r="E2" s="78"/>
      <c r="F2" s="78"/>
    </row>
    <row r="3" spans="1:6" ht="26.1" customHeight="1">
      <c r="A3" s="78" t="s">
        <v>41</v>
      </c>
      <c r="B3" s="79"/>
      <c r="C3" s="79"/>
      <c r="D3" s="79"/>
      <c r="E3" s="79"/>
      <c r="F3" s="79"/>
    </row>
    <row r="4" spans="1:6" ht="26.1" customHeight="1">
      <c r="A4" s="13" t="str">
        <f>"-80°C"</f>
        <v>-80°C</v>
      </c>
      <c r="B4" s="14" t="s">
        <v>42</v>
      </c>
      <c r="C4" s="15" t="s">
        <v>43</v>
      </c>
      <c r="E4" s="16"/>
      <c r="F4" s="16"/>
    </row>
    <row r="5" spans="1:6" ht="26.1" customHeight="1">
      <c r="A5" s="16"/>
      <c r="B5" s="16"/>
      <c r="C5" s="16"/>
      <c r="D5" s="16"/>
      <c r="E5" s="16"/>
      <c r="F5" s="16"/>
    </row>
    <row r="6" spans="1:6" ht="26.25">
      <c r="A6" s="83" t="s">
        <v>44</v>
      </c>
      <c r="B6" s="83"/>
      <c r="C6" s="83"/>
      <c r="D6" s="83"/>
      <c r="E6" s="83"/>
      <c r="F6" s="83"/>
    </row>
    <row r="7" spans="1:6" ht="150.94999999999999" customHeight="1">
      <c r="A7" s="78" t="s">
        <v>45</v>
      </c>
      <c r="B7" s="78"/>
      <c r="C7" s="78"/>
      <c r="D7" s="78"/>
      <c r="E7" s="78"/>
      <c r="F7" s="78"/>
    </row>
    <row r="8" spans="1:6" ht="26.25">
      <c r="A8" s="83" t="s">
        <v>46</v>
      </c>
      <c r="B8" s="83"/>
      <c r="C8" s="83"/>
      <c r="D8" s="83"/>
      <c r="E8" s="83"/>
      <c r="F8" s="83"/>
    </row>
    <row r="9" spans="1:6" ht="144.94999999999999" customHeight="1" thickBot="1">
      <c r="A9" s="78" t="s">
        <v>47</v>
      </c>
      <c r="B9" s="78"/>
      <c r="C9" s="78"/>
      <c r="D9" s="78"/>
      <c r="E9" s="78"/>
      <c r="F9" s="78"/>
    </row>
    <row r="10" spans="1:6" ht="18.75">
      <c r="A10" s="1" t="s">
        <v>48</v>
      </c>
      <c r="B10" s="2" t="s">
        <v>49</v>
      </c>
      <c r="C10" s="3" t="s">
        <v>50</v>
      </c>
      <c r="D10" s="3" t="s">
        <v>51</v>
      </c>
      <c r="E10" s="3"/>
      <c r="F10" s="4" t="s">
        <v>52</v>
      </c>
    </row>
    <row r="11" spans="1:6" ht="18.75">
      <c r="A11" s="5"/>
      <c r="B11" s="6"/>
      <c r="C11" s="9" t="s">
        <v>53</v>
      </c>
      <c r="D11" s="9" t="s">
        <v>54</v>
      </c>
      <c r="E11" s="9" t="s">
        <v>55</v>
      </c>
      <c r="F11" s="9" t="s">
        <v>56</v>
      </c>
    </row>
    <row r="12" spans="1:6" ht="18.75">
      <c r="A12" s="7" t="s">
        <v>57</v>
      </c>
      <c r="B12" s="8" t="s">
        <v>58</v>
      </c>
      <c r="C12" s="10">
        <v>4.5999999999999996</v>
      </c>
      <c r="D12" s="10">
        <v>0.16</v>
      </c>
      <c r="E12" s="10">
        <v>0.25</v>
      </c>
      <c r="F12" s="10">
        <v>85</v>
      </c>
    </row>
    <row r="13" spans="1:6" ht="18.75">
      <c r="A13" s="7" t="s">
        <v>29</v>
      </c>
      <c r="B13" s="8" t="s">
        <v>59</v>
      </c>
      <c r="C13" s="10">
        <v>4.5999999999999996</v>
      </c>
      <c r="D13" s="10">
        <v>0.16</v>
      </c>
      <c r="E13" s="10">
        <v>0.25</v>
      </c>
      <c r="F13" s="10">
        <v>85</v>
      </c>
    </row>
    <row r="14" spans="1:6" ht="18.75">
      <c r="A14" s="7" t="s">
        <v>60</v>
      </c>
      <c r="B14" s="8" t="s">
        <v>61</v>
      </c>
      <c r="C14" s="10">
        <v>4.5999999999999996</v>
      </c>
      <c r="D14" s="10">
        <v>0.16</v>
      </c>
      <c r="E14" s="10">
        <v>0.25</v>
      </c>
      <c r="F14" s="10">
        <v>85</v>
      </c>
    </row>
    <row r="15" spans="1:6" ht="18.75">
      <c r="A15" s="7" t="s">
        <v>62</v>
      </c>
      <c r="B15" s="8" t="s">
        <v>63</v>
      </c>
      <c r="C15" s="10">
        <v>4.5999999999999996</v>
      </c>
      <c r="D15" s="10">
        <v>0.16</v>
      </c>
      <c r="E15" s="10">
        <v>0.25</v>
      </c>
      <c r="F15" s="10">
        <v>85</v>
      </c>
    </row>
    <row r="16" spans="1:6" ht="37.5">
      <c r="A16" s="7" t="s">
        <v>64</v>
      </c>
      <c r="B16" s="8" t="s">
        <v>65</v>
      </c>
      <c r="C16" s="10">
        <v>2.4</v>
      </c>
      <c r="D16" s="10">
        <v>7.4999999999999997E-2</v>
      </c>
      <c r="E16" s="10">
        <v>7.4999999999999997E-2</v>
      </c>
      <c r="F16" s="10">
        <v>30</v>
      </c>
    </row>
    <row r="17" spans="1:6" ht="18.75">
      <c r="A17" s="7" t="s">
        <v>66</v>
      </c>
      <c r="B17" s="8" t="s">
        <v>67</v>
      </c>
      <c r="C17" s="10">
        <v>2.4</v>
      </c>
      <c r="D17" s="10">
        <v>7.4999999999999997E-2</v>
      </c>
      <c r="E17" s="10">
        <v>7.4999999999999997E-2</v>
      </c>
      <c r="F17" s="10">
        <v>30</v>
      </c>
    </row>
    <row r="18" spans="1:6" ht="19.5" thickBot="1">
      <c r="A18" s="80" t="s">
        <v>68</v>
      </c>
      <c r="B18" s="80"/>
      <c r="C18" s="80"/>
      <c r="D18" s="80"/>
      <c r="E18" s="80"/>
      <c r="F18" s="84"/>
    </row>
    <row r="19" spans="1:6" ht="26.25">
      <c r="A19" s="82" t="s">
        <v>69</v>
      </c>
      <c r="B19" s="85"/>
      <c r="C19" s="85"/>
      <c r="D19" s="85"/>
      <c r="E19" s="85"/>
      <c r="F19" s="85"/>
    </row>
    <row r="20" spans="1:6" ht="108" customHeight="1">
      <c r="A20" s="78" t="s">
        <v>70</v>
      </c>
      <c r="B20" s="79"/>
      <c r="C20" s="79"/>
      <c r="D20" s="79"/>
      <c r="E20" s="79"/>
      <c r="F20" s="79"/>
    </row>
    <row r="21" spans="1:6" ht="26.25">
      <c r="A21" s="83" t="s">
        <v>71</v>
      </c>
      <c r="B21" s="83"/>
      <c r="C21" s="83"/>
      <c r="D21" s="83"/>
      <c r="E21" s="83"/>
      <c r="F21" s="83"/>
    </row>
    <row r="22" spans="1:6" ht="15" customHeight="1">
      <c r="A22" s="81" t="s">
        <v>72</v>
      </c>
      <c r="B22" s="81"/>
      <c r="C22" s="81"/>
      <c r="D22" s="81"/>
      <c r="E22" s="81"/>
      <c r="F22" s="81"/>
    </row>
    <row r="23" spans="1:6" ht="18.75">
      <c r="A23" s="11" t="s">
        <v>73</v>
      </c>
      <c r="B23" s="86" t="s">
        <v>74</v>
      </c>
      <c r="C23" s="87"/>
      <c r="D23" s="12" t="str">
        <f>"+44 (0) 1235 56 7504"</f>
        <v>+44 (0) 1235 56 7504</v>
      </c>
    </row>
    <row r="24" spans="1:6" ht="18.75">
      <c r="A24" s="11" t="s">
        <v>75</v>
      </c>
      <c r="B24" s="86" t="s">
        <v>76</v>
      </c>
      <c r="C24" s="87"/>
      <c r="D24" s="12" t="str">
        <f>"+44 (0) 1235 77 8863"</f>
        <v>+44 (0) 1235 77 8863</v>
      </c>
    </row>
    <row r="25" spans="1:6" ht="18.75">
      <c r="A25" s="11" t="s">
        <v>77</v>
      </c>
      <c r="B25" s="88" t="s">
        <v>78</v>
      </c>
      <c r="C25" s="87"/>
      <c r="D25" s="12" t="str">
        <f>"+44 (0) 1235 56 7464 "</f>
        <v xml:space="preserve">+44 (0) 1235 56 7464 </v>
      </c>
    </row>
    <row r="26" spans="1:6" ht="18.75">
      <c r="A26" s="11" t="s">
        <v>79</v>
      </c>
      <c r="B26" s="86" t="s">
        <v>80</v>
      </c>
      <c r="C26" s="87"/>
      <c r="D26" s="12" t="str">
        <f>"+44 (0) 1235 77 8033"</f>
        <v>+44 (0) 1235 77 8033</v>
      </c>
    </row>
    <row r="27" spans="1:6" ht="18.75">
      <c r="A27" s="11"/>
    </row>
  </sheetData>
  <mergeCells count="16">
    <mergeCell ref="B24:C24"/>
    <mergeCell ref="B25:C25"/>
    <mergeCell ref="B26:C26"/>
    <mergeCell ref="A3:F3"/>
    <mergeCell ref="A18:F18"/>
    <mergeCell ref="A21:F21"/>
    <mergeCell ref="A22:F22"/>
    <mergeCell ref="B23:C23"/>
    <mergeCell ref="A9:F9"/>
    <mergeCell ref="A19:F19"/>
    <mergeCell ref="A20:F20"/>
    <mergeCell ref="A1:F1"/>
    <mergeCell ref="A2:F2"/>
    <mergeCell ref="A6:F6"/>
    <mergeCell ref="A7:F7"/>
    <mergeCell ref="A8:F8"/>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3"/>
  <sheetViews>
    <sheetView workbookViewId="0">
      <selection activeCell="A26" sqref="A26"/>
    </sheetView>
  </sheetViews>
  <sheetFormatPr defaultColWidth="8.85546875" defaultRowHeight="15"/>
  <cols>
    <col min="1" max="1" width="82.7109375" style="39" customWidth="1"/>
    <col min="2" max="16384" width="8.85546875" style="39"/>
  </cols>
  <sheetData>
    <row r="1" spans="1:1" ht="15.75" thickBot="1"/>
    <row r="2" spans="1:1" ht="26.25">
      <c r="A2" s="40" t="str">
        <f>"TO: "&amp;UPPER('Shipping Form'!D8)</f>
        <v>TO: CHOOSE A LOCAL CONTACT</v>
      </c>
    </row>
    <row r="3" spans="1:1" ht="26.25">
      <c r="A3" s="41" t="s">
        <v>81</v>
      </c>
    </row>
    <row r="4" spans="1:1" ht="26.25">
      <c r="A4" s="41" t="s">
        <v>82</v>
      </c>
    </row>
    <row r="5" spans="1:1" ht="26.25">
      <c r="A5" s="41" t="s">
        <v>83</v>
      </c>
    </row>
    <row r="6" spans="1:1" ht="26.25">
      <c r="A6" s="41" t="s">
        <v>84</v>
      </c>
    </row>
    <row r="7" spans="1:1" ht="27" thickBot="1">
      <c r="A7" s="42" t="s">
        <v>85</v>
      </c>
    </row>
    <row r="8" spans="1:1">
      <c r="A8" s="43"/>
    </row>
    <row r="9" spans="1:1" ht="18.75">
      <c r="A9" s="44" t="str">
        <f>"Visit ID: "&amp;UPPER('Shipping Form'!D3)</f>
        <v>Visit ID: ENTER YOUR VISIT ID</v>
      </c>
    </row>
    <row r="10" spans="1:1" ht="18.75">
      <c r="A10" s="44" t="str">
        <f>"When at Diamond please store at: "&amp;'Shipping Form'!D9</f>
        <v>When at Diamond please store at: -80°C</v>
      </c>
    </row>
    <row r="11" spans="1:1" ht="19.5" thickBot="1">
      <c r="A11" s="45"/>
    </row>
    <row r="13" spans="1:1" ht="18.75">
      <c r="A13" s="46" t="str">
        <f>"Sender: "&amp;'Shipping Form'!D5&amp;", "&amp;'Shipping Form'!D6&amp;", "&amp;'Shipping Form'!D7</f>
        <v>Sender: enter your name, enter your email, enter a contact number</v>
      </c>
    </row>
  </sheetData>
  <phoneticPr fontId="9" type="noConversion"/>
  <pageMargins left="0.7" right="0.7" top="0.75" bottom="0.75" header="0.51180555555555496" footer="0.51180555555555496"/>
  <pageSetup paperSize="9" firstPageNumber="0"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F10E3E4D9D33D41B6EE73FF7EE1F6A1" ma:contentTypeVersion="6" ma:contentTypeDescription="Create a new document." ma:contentTypeScope="" ma:versionID="2125a42491eb40089c2439e3fd092a82">
  <xsd:schema xmlns:xsd="http://www.w3.org/2001/XMLSchema" xmlns:xs="http://www.w3.org/2001/XMLSchema" xmlns:p="http://schemas.microsoft.com/office/2006/metadata/properties" xmlns:ns2="522ff8b6-1143-4196-bf9f-1e3a46586f5a" xmlns:ns3="73341546-25cb-4250-b965-fe762e955f9a" targetNamespace="http://schemas.microsoft.com/office/2006/metadata/properties" ma:root="true" ma:fieldsID="2d5303b21e44e8e6446865a88340a1e6" ns2:_="" ns3:_="">
    <xsd:import namespace="522ff8b6-1143-4196-bf9f-1e3a46586f5a"/>
    <xsd:import namespace="73341546-25cb-4250-b965-fe762e955f9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ff8b6-1143-4196-bf9f-1e3a46586f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341546-25cb-4250-b965-fe762e955f9a"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DC2F2A-EA8A-4DA1-8F5F-5354913DF548}"/>
</file>

<file path=customXml/itemProps2.xml><?xml version="1.0" encoding="utf-8"?>
<ds:datastoreItem xmlns:ds="http://schemas.openxmlformats.org/officeDocument/2006/customXml" ds:itemID="{5CE6A121-8170-4E02-92D5-C68A6DE2D40E}"/>
</file>

<file path=customXml/itemProps3.xml><?xml version="1.0" encoding="utf-8"?>
<ds:datastoreItem xmlns:ds="http://schemas.openxmlformats.org/officeDocument/2006/customXml" ds:itemID="{7C914DAD-5F10-4BB6-B4DD-62DB7B444E82}"/>
</file>

<file path=docProps/app.xml><?xml version="1.0" encoding="utf-8"?>
<Properties xmlns="http://schemas.openxmlformats.org/officeDocument/2006/extended-properties" xmlns:vt="http://schemas.openxmlformats.org/officeDocument/2006/docPropsVTypes">
  <Application>Microsoft Excel Online</Application>
  <Manager/>
  <Company>Diamond Light Source Ltd.</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Khunti, Nikul (DLSLtd,RAL,LSCI)</dc:creator>
  <cp:keywords/>
  <dc:description/>
  <cp:lastModifiedBy>Lavender, Jodie (DLSLtd,RAL,LSCI)</cp:lastModifiedBy>
  <cp:revision>3</cp:revision>
  <dcterms:created xsi:type="dcterms:W3CDTF">2016-09-16T13:38:33Z</dcterms:created>
  <dcterms:modified xsi:type="dcterms:W3CDTF">2022-06-22T14:03:32Z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Diamond Light Source Ltd.</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0x0101003F10E3E4D9D33D41B6EE73FF7EE1F6A1</vt:lpwstr>
  </property>
</Properties>
</file>